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'List1'!$A$1:$I$94</definedName>
    <definedName name="Spojovací_desky" localSheetId="0">'List1'!#REF!</definedName>
  </definedNames>
  <calcPr fullCalcOnLoad="1"/>
</workbook>
</file>

<file path=xl/sharedStrings.xml><?xml version="1.0" encoding="utf-8"?>
<sst xmlns="http://schemas.openxmlformats.org/spreadsheetml/2006/main" count="230" uniqueCount="96">
  <si>
    <t>Kvalita</t>
  </si>
  <si>
    <t>profi</t>
  </si>
  <si>
    <t>standard</t>
  </si>
  <si>
    <t>hoby+</t>
  </si>
  <si>
    <t>Označení kotouče</t>
  </si>
  <si>
    <t>DP</t>
  </si>
  <si>
    <t>DPS</t>
  </si>
  <si>
    <t>DCS</t>
  </si>
  <si>
    <t>DA</t>
  </si>
  <si>
    <t>DAS</t>
  </si>
  <si>
    <t>AT</t>
  </si>
  <si>
    <t>DZ</t>
  </si>
  <si>
    <t>DS</t>
  </si>
  <si>
    <t>TD</t>
  </si>
  <si>
    <t>SWT</t>
  </si>
  <si>
    <t>XD</t>
  </si>
  <si>
    <t>DK</t>
  </si>
  <si>
    <t>SK</t>
  </si>
  <si>
    <t>DH</t>
  </si>
  <si>
    <t>DHT</t>
  </si>
  <si>
    <t>DHZ</t>
  </si>
  <si>
    <t>Asfalt</t>
  </si>
  <si>
    <t>☻☻☻</t>
  </si>
  <si>
    <t>☻</t>
  </si>
  <si>
    <t>Beton vyzrálý</t>
  </si>
  <si>
    <t>☺☺☺</t>
  </si>
  <si>
    <t>☻☻</t>
  </si>
  <si>
    <t>Beton vyzrálý, armovaný</t>
  </si>
  <si>
    <t>Beton nevyzrálý</t>
  </si>
  <si>
    <t>☺☺</t>
  </si>
  <si>
    <t>Cihly</t>
  </si>
  <si>
    <t>Dlažba betonová</t>
  </si>
  <si>
    <t>Dlažba zámková</t>
  </si>
  <si>
    <t>Tašky pálené</t>
  </si>
  <si>
    <t>☺</t>
  </si>
  <si>
    <t>Tašky betonové</t>
  </si>
  <si>
    <t>Šamot, kachle</t>
  </si>
  <si>
    <t>Žula</t>
  </si>
  <si>
    <t>Pískovec</t>
  </si>
  <si>
    <t>Umělý a přírodní kámen</t>
  </si>
  <si>
    <t>Obklady, keramická dlažba</t>
  </si>
  <si>
    <t>Glazovaná keramika</t>
  </si>
  <si>
    <t>Mramor</t>
  </si>
  <si>
    <t>Přehled použití</t>
  </si>
  <si>
    <t>CENÍK RENOVACÍ DIAMANTOVÝCH KOTOUČŮ - DPS, DAS</t>
  </si>
  <si>
    <r>
      <t>zákaznická sleva</t>
    </r>
    <r>
      <rPr>
        <sz val="10"/>
        <rFont val="Arial"/>
        <family val="2"/>
      </rPr>
      <t xml:space="preserve"> z ceny segmentu</t>
    </r>
  </si>
  <si>
    <t xml:space="preserve"> Rozměry v mm</t>
  </si>
  <si>
    <t>Počet segm.</t>
  </si>
  <si>
    <t>Cena Kč/ks</t>
  </si>
  <si>
    <t>Práce Kč/ks</t>
  </si>
  <si>
    <t>Dop. cena</t>
  </si>
  <si>
    <t xml:space="preserve">Váš </t>
  </si>
  <si>
    <t>Cena nového</t>
  </si>
  <si>
    <t>%</t>
  </si>
  <si>
    <t>Průměr</t>
  </si>
  <si>
    <t>Up. otvor</t>
  </si>
  <si>
    <t>Tl. x Výška x Délka Segm.</t>
  </si>
  <si>
    <t>pro kotouč</t>
  </si>
  <si>
    <t>ks</t>
  </si>
  <si>
    <t>segmentu</t>
  </si>
  <si>
    <t>renovace</t>
  </si>
  <si>
    <t>nákup</t>
  </si>
  <si>
    <t>kotouče (pca)</t>
  </si>
  <si>
    <t>z ceny</t>
  </si>
  <si>
    <t>4,2 x 10,0 x 40,0</t>
  </si>
  <si>
    <t>DPS60060</t>
  </si>
  <si>
    <t>4,4 x 10,0 x 40,0</t>
  </si>
  <si>
    <t>DPS65060</t>
  </si>
  <si>
    <t>4,7 x 10,0 x 40,0</t>
  </si>
  <si>
    <t>DPS70060</t>
  </si>
  <si>
    <t>4,5 x 10,0 x 40,0</t>
  </si>
  <si>
    <t>DPS80060</t>
  </si>
  <si>
    <t>DPS90060</t>
  </si>
  <si>
    <t>4,5 x 10,0 x 24,0</t>
  </si>
  <si>
    <t>DPS100060</t>
  </si>
  <si>
    <t>65</t>
  </si>
  <si>
    <t>DPS110060</t>
  </si>
  <si>
    <t>DPS120060</t>
  </si>
  <si>
    <t>celkem</t>
  </si>
  <si>
    <t>DAS60060</t>
  </si>
  <si>
    <t>DAS65060</t>
  </si>
  <si>
    <t>DAS70060</t>
  </si>
  <si>
    <t>DAS80060</t>
  </si>
  <si>
    <t>DAS90060</t>
  </si>
  <si>
    <t>DAS100060</t>
  </si>
  <si>
    <t>DAS110060</t>
  </si>
  <si>
    <t>DAS120060</t>
  </si>
  <si>
    <t>CENÍK RENOVACÍ DIAMANTOVÝCH KORUNEK</t>
  </si>
  <si>
    <t>Doporučená</t>
  </si>
  <si>
    <t>Průměr vrt. kor.</t>
  </si>
  <si>
    <t>Délka x Tl. x Výška Segm.</t>
  </si>
  <si>
    <t>ks v sadě</t>
  </si>
  <si>
    <t>cena</t>
  </si>
  <si>
    <t>24,0 x 3,0 x 9,0</t>
  </si>
  <si>
    <t>24,0 x 3,5 x 9,0</t>
  </si>
  <si>
    <t>24,0 x 4,0 x 9,0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</si>
</sst>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\ _€_-;\-* #,##0\ _€_-;_-* &quot;-&quot;??\ _€_-;_-@_-"/>
    <numFmt numFmtId="169" formatCode="_-* #,##0.00\ &quot;€&quot;_-;\-* #,##0.00\ &quot;€&quot;_-;_-* &quot;-&quot;??\ &quot;€&quot;_-;_-@_-"/>
    <numFmt numFmtId="170" formatCode="#,##0.00\ [$€-1];\-#,##0.00\ [$€-1]"/>
    <numFmt numFmtId="171" formatCode="#,##0.00\ [$€-1]"/>
    <numFmt numFmtId="172" formatCode="_-* #,##0.00\ [$€-1]_-;\-* #,##0.00\ [$€-1]_-;_-* &quot;-&quot;??\ [$€-1]_-;_-@_-"/>
    <numFmt numFmtId="173" formatCode="#,##0.00\ &quot;Kč&quot;"/>
    <numFmt numFmtId="174" formatCode="#,##0\ &quot;Kč&quot;"/>
  </numFmts>
  <fonts count="22">
    <font>
      <sz val="10"/>
      <name val="Arial"/>
      <family val="0"/>
    </font>
    <font>
      <sz val="8"/>
      <name val="Arial"/>
      <family val="0"/>
    </font>
    <font>
      <b/>
      <sz val="36"/>
      <name val="StencDEE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25.5"/>
      <color indexed="54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i/>
      <sz val="11"/>
      <color indexed="57"/>
      <name val="Arial"/>
      <family val="2"/>
    </font>
    <font>
      <b/>
      <i/>
      <sz val="11"/>
      <color indexed="62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13" fillId="13" borderId="8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14" fillId="2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15" fillId="11" borderId="10" xfId="0" applyFont="1" applyFill="1" applyBorder="1" applyAlignment="1">
      <alignment horizontal="center"/>
    </xf>
    <xf numFmtId="0" fontId="15" fillId="1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13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15" fillId="12" borderId="15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4" fillId="13" borderId="18" xfId="0" applyFont="1" applyFill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14" fillId="2" borderId="20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8" borderId="20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15" fillId="11" borderId="20" xfId="0" applyFont="1" applyFill="1" applyBorder="1" applyAlignment="1">
      <alignment horizontal="center"/>
    </xf>
    <xf numFmtId="0" fontId="15" fillId="12" borderId="20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4" fillId="13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10" fontId="5" fillId="14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0" fillId="15" borderId="24" xfId="0" applyFill="1" applyBorder="1" applyAlignment="1">
      <alignment/>
    </xf>
    <xf numFmtId="0" fontId="0" fillId="15" borderId="25" xfId="0" applyFill="1" applyBorder="1" applyAlignment="1">
      <alignment/>
    </xf>
    <xf numFmtId="0" fontId="16" fillId="15" borderId="25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16" fillId="15" borderId="26" xfId="0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16" fillId="15" borderId="27" xfId="0" applyFont="1" applyFill="1" applyBorder="1" applyAlignment="1">
      <alignment horizontal="center"/>
    </xf>
    <xf numFmtId="0" fontId="16" fillId="15" borderId="28" xfId="0" applyFont="1" applyFill="1" applyBorder="1" applyAlignment="1">
      <alignment horizontal="center"/>
    </xf>
    <xf numFmtId="0" fontId="17" fillId="15" borderId="29" xfId="0" applyFont="1" applyFill="1" applyBorder="1" applyAlignment="1">
      <alignment horizontal="center"/>
    </xf>
    <xf numFmtId="0" fontId="16" fillId="15" borderId="30" xfId="0" applyFont="1" applyFill="1" applyBorder="1" applyAlignment="1">
      <alignment horizontal="center"/>
    </xf>
    <xf numFmtId="0" fontId="16" fillId="15" borderId="31" xfId="0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74" fontId="19" fillId="0" borderId="15" xfId="0" applyNumberFormat="1" applyFont="1" applyFill="1" applyBorder="1" applyAlignment="1">
      <alignment horizontal="right"/>
    </xf>
    <xf numFmtId="174" fontId="19" fillId="2" borderId="15" xfId="0" applyNumberFormat="1" applyFont="1" applyFill="1" applyBorder="1" applyAlignment="1">
      <alignment horizontal="right"/>
    </xf>
    <xf numFmtId="174" fontId="19" fillId="14" borderId="15" xfId="0" applyNumberFormat="1" applyFont="1" applyFill="1" applyBorder="1" applyAlignment="1">
      <alignment horizontal="center"/>
    </xf>
    <xf numFmtId="174" fontId="19" fillId="0" borderId="26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74" fontId="19" fillId="0" borderId="18" xfId="0" applyNumberFormat="1" applyFont="1" applyFill="1" applyBorder="1" applyAlignment="1">
      <alignment horizontal="right"/>
    </xf>
    <xf numFmtId="49" fontId="19" fillId="0" borderId="15" xfId="0" applyNumberFormat="1" applyFont="1" applyFill="1" applyBorder="1" applyAlignment="1">
      <alignment horizontal="center"/>
    </xf>
    <xf numFmtId="3" fontId="18" fillId="2" borderId="19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174" fontId="19" fillId="0" borderId="20" xfId="0" applyNumberFormat="1" applyFont="1" applyFill="1" applyBorder="1" applyAlignment="1">
      <alignment horizontal="right"/>
    </xf>
    <xf numFmtId="174" fontId="19" fillId="2" borderId="20" xfId="0" applyNumberFormat="1" applyFont="1" applyFill="1" applyBorder="1" applyAlignment="1">
      <alignment horizontal="right"/>
    </xf>
    <xf numFmtId="174" fontId="19" fillId="14" borderId="20" xfId="0" applyNumberFormat="1" applyFont="1" applyFill="1" applyBorder="1" applyAlignment="1">
      <alignment horizontal="center"/>
    </xf>
    <xf numFmtId="174" fontId="19" fillId="0" borderId="23" xfId="0" applyNumberFormat="1" applyFont="1" applyFill="1" applyBorder="1" applyAlignment="1">
      <alignment horizontal="right"/>
    </xf>
    <xf numFmtId="3" fontId="18" fillId="2" borderId="32" xfId="0" applyNumberFormat="1" applyFont="1" applyFill="1" applyBorder="1" applyAlignment="1">
      <alignment horizontal="center"/>
    </xf>
    <xf numFmtId="2" fontId="19" fillId="0" borderId="33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  <xf numFmtId="174" fontId="19" fillId="0" borderId="26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 horizontal="center"/>
    </xf>
    <xf numFmtId="174" fontId="19" fillId="0" borderId="18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174" fontId="19" fillId="0" borderId="23" xfId="0" applyNumberFormat="1" applyFont="1" applyFill="1" applyBorder="1" applyAlignment="1">
      <alignment horizontal="center"/>
    </xf>
    <xf numFmtId="0" fontId="20" fillId="15" borderId="27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8" fillId="2" borderId="37" xfId="0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19" fillId="0" borderId="28" xfId="0" applyNumberFormat="1" applyFont="1" applyFill="1" applyBorder="1" applyAlignment="1">
      <alignment horizontal="center"/>
    </xf>
    <xf numFmtId="174" fontId="19" fillId="2" borderId="28" xfId="0" applyNumberFormat="1" applyFont="1" applyFill="1" applyBorder="1" applyAlignment="1">
      <alignment horizontal="right"/>
    </xf>
    <xf numFmtId="174" fontId="19" fillId="14" borderId="28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8" fillId="2" borderId="19" xfId="0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prace\prace\pripravne\cen&#237;k bowa\Cen&#237;k 1_ Sty&#269;n&#237;kov&#233; a spojovac&#237; desky_soubory\01-02R.gif" TargetMode="External" /><Relationship Id="rId2" Type="http://schemas.openxmlformats.org/officeDocument/2006/relationships/image" Target="file://D:\prace\prace\pripravne\cen&#237;k bowa\Cen&#237;k 1_ Sty&#269;n&#237;kov&#233; a spojovac&#237; desky_soubory\01-07R.gif" TargetMode="External" /><Relationship Id="rId3" Type="http://schemas.openxmlformats.org/officeDocument/2006/relationships/image" Target="file://D:\prace\prace\pripravne\cen&#237;k bowa\Cen&#237;k 1_ Sty&#269;n&#237;kov&#233; a spojovac&#237; desky_soubory\01-05R.gif" TargetMode="External" /><Relationship Id="rId4" Type="http://schemas.openxmlformats.org/officeDocument/2006/relationships/image" Target="file://D:\prace\prace\pripravne\cen&#237;k bowa\Cen&#237;k 1_ Sty&#269;n&#237;kov&#233; a spojovac&#237; desky_soubory\03-01R.gif" TargetMode="External" /><Relationship Id="rId5" Type="http://schemas.openxmlformats.org/officeDocument/2006/relationships/image" Target="file://D:\prace\prace\pripravne\cen&#237;k bowa\Cen&#237;k 1_ Sty&#269;n&#237;kov&#233; a spojovac&#237; desky_soubory\03-03R.gif" TargetMode="External" /><Relationship Id="rId6" Type="http://schemas.openxmlformats.org/officeDocument/2006/relationships/image" Target="file://D:\prace\prace\pripravne\cen&#237;k bowa\Cen&#237;k 1_ Sty&#269;n&#237;kov&#233; a spojovac&#237; desky_soubory\03-07R.gif" TargetMode="External" /><Relationship Id="rId7" Type="http://schemas.openxmlformats.org/officeDocument/2006/relationships/image" Target="file://D:\prace\prace\pripravne\cen&#237;k bowa\Cen&#237;k 1_ Sty&#269;n&#237;kov&#233; a spojovac&#237; desky_soubory\03-04R.gif" TargetMode="External" /><Relationship Id="rId8" Type="http://schemas.openxmlformats.org/officeDocument/2006/relationships/image" Target="file://D:\prace\prace\pripravne\cen&#237;k bowa\Cen&#237;k 1_ Sty&#269;n&#237;kov&#233; a spojovac&#237; desky_soubory\03-21R.gif" TargetMode="External" /><Relationship Id="rId9" Type="http://schemas.openxmlformats.org/officeDocument/2006/relationships/image" Target="file://D:\prace\prace\pripravne\cen&#237;k bowa\Cen&#237;k 1_ Sty&#269;n&#237;kov&#233; a spojovac&#237; desky_soubory\03-31R.gif" TargetMode="External" /><Relationship Id="rId10" Type="http://schemas.openxmlformats.org/officeDocument/2006/relationships/image" Target="file://D:\prace\prace\pripravne\cen&#237;k bowa\Cen&#237;k 1_ Sty&#269;n&#237;kov&#233; a spojovac&#237; desky_soubory\03-34R.gif" TargetMode="External" /><Relationship Id="rId11" Type="http://schemas.openxmlformats.org/officeDocument/2006/relationships/image" Target="file://D:\prace\prace\pripravne\cen&#237;k bowa\Cen&#237;k 1_ Sty&#269;n&#237;kov&#233; a spojovac&#237; desky_soubory\03-35R.gif" TargetMode="External" /><Relationship Id="rId12" Type="http://schemas.openxmlformats.org/officeDocument/2006/relationships/image" Target="file://D:\prace\prace\pripravne\cen&#237;k bowa\Cen&#237;k 1_ Sty&#269;n&#237;kov&#233; a spojovac&#237; desky_soubory\03-36R.gif" TargetMode="External" /><Relationship Id="rId13" Type="http://schemas.openxmlformats.org/officeDocument/2006/relationships/image" Target="file://D:\prace\prace\pripravne\cen&#237;k bowa\Cen&#237;k 1_ Sty&#269;n&#237;kov&#233; a spojovac&#237; desky_soubory\03-40R.gif" TargetMode="External" /><Relationship Id="rId14" Type="http://schemas.openxmlformats.org/officeDocument/2006/relationships/image" Target="file://D:\prace\prace\pripravne\cen&#237;k bowa\Cen&#237;k 1_ Sty&#269;n&#237;kov&#233; a spojovac&#237; desky_soubory\03-41R.gif" TargetMode="External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114300</xdr:rowOff>
    </xdr:from>
    <xdr:to>
      <xdr:col>10</xdr:col>
      <xdr:colOff>495300</xdr:colOff>
      <xdr:row>11</xdr:row>
      <xdr:rowOff>142875</xdr:rowOff>
    </xdr:to>
    <xdr:sp>
      <xdr:nvSpPr>
        <xdr:cNvPr id="1" name="Rectangle 17"/>
        <xdr:cNvSpPr>
          <a:spLocks/>
        </xdr:cNvSpPr>
      </xdr:nvSpPr>
      <xdr:spPr>
        <a:xfrm>
          <a:off x="3533775" y="114300"/>
          <a:ext cx="8267700" cy="18097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409575</xdr:colOff>
      <xdr:row>1</xdr:row>
      <xdr:rowOff>28575</xdr:rowOff>
    </xdr:from>
    <xdr:ext cx="8191500" cy="1181100"/>
    <xdr:sp>
      <xdr:nvSpPr>
        <xdr:cNvPr id="2" name="TextBox 18"/>
        <xdr:cNvSpPr txBox="1">
          <a:spLocks noChangeArrowheads="1"/>
        </xdr:cNvSpPr>
      </xdr:nvSpPr>
      <xdr:spPr>
        <a:xfrm>
          <a:off x="3533775" y="190500"/>
          <a:ext cx="81915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Diamantové kotouče, renovace a použití OPTIMA</a:t>
          </a:r>
        </a:p>
      </xdr:txBody>
    </xdr:sp>
    <xdr:clientData/>
  </xdr:oneCellAnchor>
  <xdr:twoCellAnchor>
    <xdr:from>
      <xdr:col>0</xdr:col>
      <xdr:colOff>0</xdr:colOff>
      <xdr:row>21</xdr:row>
      <xdr:rowOff>142875</xdr:rowOff>
    </xdr:from>
    <xdr:to>
      <xdr:col>0</xdr:col>
      <xdr:colOff>0</xdr:colOff>
      <xdr:row>21</xdr:row>
      <xdr:rowOff>228600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243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228600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53530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228600</xdr:rowOff>
    </xdr:from>
    <xdr:to>
      <xdr:col>0</xdr:col>
      <xdr:colOff>0</xdr:colOff>
      <xdr:row>27</xdr:row>
      <xdr:rowOff>228600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5581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161925</xdr:rowOff>
    </xdr:from>
    <xdr:to>
      <xdr:col>0</xdr:col>
      <xdr:colOff>0</xdr:colOff>
      <xdr:row>37</xdr:row>
      <xdr:rowOff>161925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7315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161925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7477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123825</xdr:rowOff>
    </xdr:from>
    <xdr:to>
      <xdr:col>0</xdr:col>
      <xdr:colOff>0</xdr:colOff>
      <xdr:row>44</xdr:row>
      <xdr:rowOff>161925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85725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9096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990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28575</xdr:rowOff>
    </xdr:from>
    <xdr:to>
      <xdr:col>0</xdr:col>
      <xdr:colOff>0</xdr:colOff>
      <xdr:row>59</xdr:row>
      <xdr:rowOff>161925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0" y="110775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171450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134874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161925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15268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91</xdr:row>
      <xdr:rowOff>200025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170497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400050</xdr:colOff>
      <xdr:row>11</xdr:row>
      <xdr:rowOff>142875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6675"/>
          <a:ext cx="35242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40</xdr:row>
      <xdr:rowOff>123825</xdr:rowOff>
    </xdr:from>
    <xdr:to>
      <xdr:col>2</xdr:col>
      <xdr:colOff>361950</xdr:colOff>
      <xdr:row>43</xdr:row>
      <xdr:rowOff>66675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2038350" y="7924800"/>
          <a:ext cx="14478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DCS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Ø600-1200</a:t>
          </a:r>
        </a:p>
      </xdr:txBody>
    </xdr:sp>
    <xdr:clientData/>
  </xdr:twoCellAnchor>
  <xdr:twoCellAnchor>
    <xdr:from>
      <xdr:col>3</xdr:col>
      <xdr:colOff>361950</xdr:colOff>
      <xdr:row>40</xdr:row>
      <xdr:rowOff>123825</xdr:rowOff>
    </xdr:from>
    <xdr:to>
      <xdr:col>5</xdr:col>
      <xdr:colOff>247650</xdr:colOff>
      <xdr:row>43</xdr:row>
      <xdr:rowOff>76200</xdr:rowOff>
    </xdr:to>
    <xdr:sp>
      <xdr:nvSpPr>
        <xdr:cNvPr id="19" name="TextBox 38"/>
        <xdr:cNvSpPr txBox="1">
          <a:spLocks noChangeArrowheads="1"/>
        </xdr:cNvSpPr>
      </xdr:nvSpPr>
      <xdr:spPr>
        <a:xfrm>
          <a:off x="4933950" y="7924800"/>
          <a:ext cx="15621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DA, DAS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Ø300-1200</a:t>
          </a:r>
        </a:p>
      </xdr:txBody>
    </xdr:sp>
    <xdr:clientData/>
  </xdr:twoCellAnchor>
  <xdr:twoCellAnchor>
    <xdr:from>
      <xdr:col>6</xdr:col>
      <xdr:colOff>266700</xdr:colOff>
      <xdr:row>40</xdr:row>
      <xdr:rowOff>123825</xdr:rowOff>
    </xdr:from>
    <xdr:to>
      <xdr:col>7</xdr:col>
      <xdr:colOff>400050</xdr:colOff>
      <xdr:row>43</xdr:row>
      <xdr:rowOff>85725</xdr:rowOff>
    </xdr:to>
    <xdr:sp>
      <xdr:nvSpPr>
        <xdr:cNvPr id="20" name="TextBox 39"/>
        <xdr:cNvSpPr txBox="1">
          <a:spLocks noChangeArrowheads="1"/>
        </xdr:cNvSpPr>
      </xdr:nvSpPr>
      <xdr:spPr>
        <a:xfrm>
          <a:off x="7153275" y="7924800"/>
          <a:ext cx="6762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Ø115-230
</a:t>
          </a:r>
        </a:p>
      </xdr:txBody>
    </xdr:sp>
    <xdr:clientData/>
  </xdr:twoCellAnchor>
  <xdr:twoCellAnchor>
    <xdr:from>
      <xdr:col>9</xdr:col>
      <xdr:colOff>542925</xdr:colOff>
      <xdr:row>40</xdr:row>
      <xdr:rowOff>142875</xdr:rowOff>
    </xdr:from>
    <xdr:to>
      <xdr:col>11</xdr:col>
      <xdr:colOff>66675</xdr:colOff>
      <xdr:row>43</xdr:row>
      <xdr:rowOff>66675</xdr:rowOff>
    </xdr:to>
    <xdr:sp>
      <xdr:nvSpPr>
        <xdr:cNvPr id="21" name="TextBox 40"/>
        <xdr:cNvSpPr txBox="1">
          <a:spLocks noChangeArrowheads="1"/>
        </xdr:cNvSpPr>
      </xdr:nvSpPr>
      <xdr:spPr>
        <a:xfrm>
          <a:off x="9563100" y="7943850"/>
          <a:ext cx="24193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DZ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Ø115-230</a:t>
          </a:r>
        </a:p>
      </xdr:txBody>
    </xdr:sp>
    <xdr:clientData/>
  </xdr:twoCellAnchor>
  <xdr:twoCellAnchor>
    <xdr:from>
      <xdr:col>12</xdr:col>
      <xdr:colOff>142875</xdr:colOff>
      <xdr:row>40</xdr:row>
      <xdr:rowOff>142875</xdr:rowOff>
    </xdr:from>
    <xdr:to>
      <xdr:col>13</xdr:col>
      <xdr:colOff>504825</xdr:colOff>
      <xdr:row>43</xdr:row>
      <xdr:rowOff>76200</xdr:rowOff>
    </xdr:to>
    <xdr:sp>
      <xdr:nvSpPr>
        <xdr:cNvPr id="22" name="TextBox 41"/>
        <xdr:cNvSpPr txBox="1">
          <a:spLocks noChangeArrowheads="1"/>
        </xdr:cNvSpPr>
      </xdr:nvSpPr>
      <xdr:spPr>
        <a:xfrm>
          <a:off x="12668250" y="7943850"/>
          <a:ext cx="971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Ø115-230,350</a:t>
          </a:r>
        </a:p>
      </xdr:txBody>
    </xdr:sp>
    <xdr:clientData/>
  </xdr:twoCellAnchor>
  <xdr:twoCellAnchor>
    <xdr:from>
      <xdr:col>14</xdr:col>
      <xdr:colOff>485775</xdr:colOff>
      <xdr:row>40</xdr:row>
      <xdr:rowOff>142875</xdr:rowOff>
    </xdr:from>
    <xdr:to>
      <xdr:col>16</xdr:col>
      <xdr:colOff>9525</xdr:colOff>
      <xdr:row>43</xdr:row>
      <xdr:rowOff>85725</xdr:rowOff>
    </xdr:to>
    <xdr:sp>
      <xdr:nvSpPr>
        <xdr:cNvPr id="23" name="TextBox 42"/>
        <xdr:cNvSpPr txBox="1">
          <a:spLocks noChangeArrowheads="1"/>
        </xdr:cNvSpPr>
      </xdr:nvSpPr>
      <xdr:spPr>
        <a:xfrm>
          <a:off x="14230350" y="7943850"/>
          <a:ext cx="7429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SWT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Ø115-230</a:t>
          </a:r>
        </a:p>
      </xdr:txBody>
    </xdr:sp>
    <xdr:clientData/>
  </xdr:twoCellAnchor>
  <xdr:twoCellAnchor>
    <xdr:from>
      <xdr:col>0</xdr:col>
      <xdr:colOff>457200</xdr:colOff>
      <xdr:row>40</xdr:row>
      <xdr:rowOff>104775</xdr:rowOff>
    </xdr:from>
    <xdr:to>
      <xdr:col>0</xdr:col>
      <xdr:colOff>1266825</xdr:colOff>
      <xdr:row>43</xdr:row>
      <xdr:rowOff>66675</xdr:rowOff>
    </xdr:to>
    <xdr:sp>
      <xdr:nvSpPr>
        <xdr:cNvPr id="24" name="TextBox 43"/>
        <xdr:cNvSpPr txBox="1">
          <a:spLocks noChangeArrowheads="1"/>
        </xdr:cNvSpPr>
      </xdr:nvSpPr>
      <xdr:spPr>
        <a:xfrm>
          <a:off x="457200" y="7905750"/>
          <a:ext cx="809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DP, DPS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Ø115-1200</a:t>
          </a:r>
        </a:p>
      </xdr:txBody>
    </xdr:sp>
    <xdr:clientData/>
  </xdr:twoCellAnchor>
  <xdr:twoCellAnchor>
    <xdr:from>
      <xdr:col>0</xdr:col>
      <xdr:colOff>419100</xdr:colOff>
      <xdr:row>51</xdr:row>
      <xdr:rowOff>76200</xdr:rowOff>
    </xdr:from>
    <xdr:to>
      <xdr:col>0</xdr:col>
      <xdr:colOff>1162050</xdr:colOff>
      <xdr:row>54</xdr:row>
      <xdr:rowOff>0</xdr:rowOff>
    </xdr:to>
    <xdr:sp>
      <xdr:nvSpPr>
        <xdr:cNvPr id="25" name="TextBox 44"/>
        <xdr:cNvSpPr txBox="1">
          <a:spLocks noChangeArrowheads="1"/>
        </xdr:cNvSpPr>
      </xdr:nvSpPr>
      <xdr:spPr>
        <a:xfrm>
          <a:off x="419100" y="9820275"/>
          <a:ext cx="7429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XD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Ø115-230</a:t>
          </a:r>
        </a:p>
      </xdr:txBody>
    </xdr:sp>
    <xdr:clientData/>
  </xdr:twoCellAnchor>
  <xdr:twoCellAnchor>
    <xdr:from>
      <xdr:col>1</xdr:col>
      <xdr:colOff>342900</xdr:colOff>
      <xdr:row>51</xdr:row>
      <xdr:rowOff>85725</xdr:rowOff>
    </xdr:from>
    <xdr:to>
      <xdr:col>2</xdr:col>
      <xdr:colOff>1066800</xdr:colOff>
      <xdr:row>54</xdr:row>
      <xdr:rowOff>76200</xdr:rowOff>
    </xdr:to>
    <xdr:sp>
      <xdr:nvSpPr>
        <xdr:cNvPr id="26" name="TextBox 45"/>
        <xdr:cNvSpPr txBox="1">
          <a:spLocks noChangeArrowheads="1"/>
        </xdr:cNvSpPr>
      </xdr:nvSpPr>
      <xdr:spPr>
        <a:xfrm>
          <a:off x="2152650" y="9829800"/>
          <a:ext cx="20383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DK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Ø115-450</a:t>
          </a:r>
        </a:p>
      </xdr:txBody>
    </xdr:sp>
    <xdr:clientData/>
  </xdr:twoCellAnchor>
  <xdr:twoCellAnchor>
    <xdr:from>
      <xdr:col>3</xdr:col>
      <xdr:colOff>571500</xdr:colOff>
      <xdr:row>51</xdr:row>
      <xdr:rowOff>76200</xdr:rowOff>
    </xdr:from>
    <xdr:to>
      <xdr:col>4</xdr:col>
      <xdr:colOff>581025</xdr:colOff>
      <xdr:row>54</xdr:row>
      <xdr:rowOff>19050</xdr:rowOff>
    </xdr:to>
    <xdr:sp>
      <xdr:nvSpPr>
        <xdr:cNvPr id="27" name="TextBox 46"/>
        <xdr:cNvSpPr txBox="1">
          <a:spLocks noChangeArrowheads="1"/>
        </xdr:cNvSpPr>
      </xdr:nvSpPr>
      <xdr:spPr>
        <a:xfrm>
          <a:off x="5143500" y="9820275"/>
          <a:ext cx="923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SK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Ø115-150</a:t>
          </a:r>
        </a:p>
      </xdr:txBody>
    </xdr:sp>
    <xdr:clientData/>
  </xdr:twoCellAnchor>
  <xdr:twoCellAnchor>
    <xdr:from>
      <xdr:col>6</xdr:col>
      <xdr:colOff>28575</xdr:colOff>
      <xdr:row>51</xdr:row>
      <xdr:rowOff>47625</xdr:rowOff>
    </xdr:from>
    <xdr:to>
      <xdr:col>8</xdr:col>
      <xdr:colOff>504825</xdr:colOff>
      <xdr:row>53</xdr:row>
      <xdr:rowOff>142875</xdr:rowOff>
    </xdr:to>
    <xdr:sp>
      <xdr:nvSpPr>
        <xdr:cNvPr id="28" name="TextBox 47"/>
        <xdr:cNvSpPr txBox="1">
          <a:spLocks noChangeArrowheads="1"/>
        </xdr:cNvSpPr>
      </xdr:nvSpPr>
      <xdr:spPr>
        <a:xfrm>
          <a:off x="6915150" y="9791700"/>
          <a:ext cx="17240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DH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Ø115-230</a:t>
          </a:r>
        </a:p>
      </xdr:txBody>
    </xdr:sp>
    <xdr:clientData/>
  </xdr:twoCellAnchor>
  <xdr:twoCellAnchor>
    <xdr:from>
      <xdr:col>9</xdr:col>
      <xdr:colOff>409575</xdr:colOff>
      <xdr:row>51</xdr:row>
      <xdr:rowOff>28575</xdr:rowOff>
    </xdr:from>
    <xdr:to>
      <xdr:col>10</xdr:col>
      <xdr:colOff>542925</xdr:colOff>
      <xdr:row>54</xdr:row>
      <xdr:rowOff>19050</xdr:rowOff>
    </xdr:to>
    <xdr:sp>
      <xdr:nvSpPr>
        <xdr:cNvPr id="29" name="TextBox 48"/>
        <xdr:cNvSpPr txBox="1">
          <a:spLocks noChangeArrowheads="1"/>
        </xdr:cNvSpPr>
      </xdr:nvSpPr>
      <xdr:spPr>
        <a:xfrm>
          <a:off x="9429750" y="9772650"/>
          <a:ext cx="24193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DHT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Ø115-230</a:t>
          </a:r>
        </a:p>
      </xdr:txBody>
    </xdr:sp>
    <xdr:clientData/>
  </xdr:twoCellAnchor>
  <xdr:twoCellAnchor>
    <xdr:from>
      <xdr:col>12</xdr:col>
      <xdr:colOff>390525</xdr:colOff>
      <xdr:row>51</xdr:row>
      <xdr:rowOff>47625</xdr:rowOff>
    </xdr:from>
    <xdr:to>
      <xdr:col>13</xdr:col>
      <xdr:colOff>523875</xdr:colOff>
      <xdr:row>54</xdr:row>
      <xdr:rowOff>9525</xdr:rowOff>
    </xdr:to>
    <xdr:sp>
      <xdr:nvSpPr>
        <xdr:cNvPr id="30" name="TextBox 49"/>
        <xdr:cNvSpPr txBox="1">
          <a:spLocks noChangeArrowheads="1"/>
        </xdr:cNvSpPr>
      </xdr:nvSpPr>
      <xdr:spPr>
        <a:xfrm>
          <a:off x="12915900" y="9791700"/>
          <a:ext cx="7429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DHZ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Ø100</a:t>
          </a:r>
        </a:p>
      </xdr:txBody>
    </xdr:sp>
    <xdr:clientData/>
  </xdr:twoCellAnchor>
  <xdr:twoCellAnchor editAs="oneCell">
    <xdr:from>
      <xdr:col>6</xdr:col>
      <xdr:colOff>28575</xdr:colOff>
      <xdr:row>33</xdr:row>
      <xdr:rowOff>28575</xdr:rowOff>
    </xdr:from>
    <xdr:to>
      <xdr:col>8</xdr:col>
      <xdr:colOff>0</xdr:colOff>
      <xdr:row>40</xdr:row>
      <xdr:rowOff>104775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15150" y="669607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33</xdr:row>
      <xdr:rowOff>0</xdr:rowOff>
    </xdr:from>
    <xdr:to>
      <xdr:col>0</xdr:col>
      <xdr:colOff>1514475</xdr:colOff>
      <xdr:row>40</xdr:row>
      <xdr:rowOff>85725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4800" y="6667500"/>
          <a:ext cx="1209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32</xdr:row>
      <xdr:rowOff>152400</xdr:rowOff>
    </xdr:from>
    <xdr:to>
      <xdr:col>4</xdr:col>
      <xdr:colOff>619125</xdr:colOff>
      <xdr:row>40</xdr:row>
      <xdr:rowOff>66675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86325" y="665797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33</xdr:row>
      <xdr:rowOff>28575</xdr:rowOff>
    </xdr:from>
    <xdr:to>
      <xdr:col>2</xdr:col>
      <xdr:colOff>571500</xdr:colOff>
      <xdr:row>40</xdr:row>
      <xdr:rowOff>95250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24125" y="6696075"/>
          <a:ext cx="1171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32</xdr:row>
      <xdr:rowOff>152400</xdr:rowOff>
    </xdr:from>
    <xdr:to>
      <xdr:col>9</xdr:col>
      <xdr:colOff>1276350</xdr:colOff>
      <xdr:row>40</xdr:row>
      <xdr:rowOff>66675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124950" y="6657975"/>
          <a:ext cx="117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</xdr:row>
      <xdr:rowOff>9525</xdr:rowOff>
    </xdr:from>
    <xdr:to>
      <xdr:col>13</xdr:col>
      <xdr:colOff>533400</xdr:colOff>
      <xdr:row>40</xdr:row>
      <xdr:rowOff>85725</xdr:rowOff>
    </xdr:to>
    <xdr:pic>
      <xdr:nvPicPr>
        <xdr:cNvPr id="36" name="Picture 5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534900" y="667702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33</xdr:row>
      <xdr:rowOff>0</xdr:rowOff>
    </xdr:from>
    <xdr:to>
      <xdr:col>16</xdr:col>
      <xdr:colOff>219075</xdr:colOff>
      <xdr:row>40</xdr:row>
      <xdr:rowOff>76200</xdr:rowOff>
    </xdr:to>
    <xdr:pic>
      <xdr:nvPicPr>
        <xdr:cNvPr id="37" name="Picture 5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030325" y="666750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104775</xdr:rowOff>
    </xdr:from>
    <xdr:to>
      <xdr:col>0</xdr:col>
      <xdr:colOff>1400175</xdr:colOff>
      <xdr:row>51</xdr:row>
      <xdr:rowOff>28575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0" y="8553450"/>
          <a:ext cx="1209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43</xdr:row>
      <xdr:rowOff>114300</xdr:rowOff>
    </xdr:from>
    <xdr:to>
      <xdr:col>2</xdr:col>
      <xdr:colOff>466725</xdr:colOff>
      <xdr:row>51</xdr:row>
      <xdr:rowOff>28575</xdr:rowOff>
    </xdr:to>
    <xdr:pic>
      <xdr:nvPicPr>
        <xdr:cNvPr id="39" name="Picture 5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90775" y="8562975"/>
          <a:ext cx="1200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43</xdr:row>
      <xdr:rowOff>142875</xdr:rowOff>
    </xdr:from>
    <xdr:to>
      <xdr:col>4</xdr:col>
      <xdr:colOff>657225</xdr:colOff>
      <xdr:row>51</xdr:row>
      <xdr:rowOff>95250</xdr:rowOff>
    </xdr:to>
    <xdr:pic>
      <xdr:nvPicPr>
        <xdr:cNvPr id="40" name="Picture 5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8591550"/>
          <a:ext cx="1162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43</xdr:row>
      <xdr:rowOff>104775</xdr:rowOff>
    </xdr:from>
    <xdr:to>
      <xdr:col>8</xdr:col>
      <xdr:colOff>219075</xdr:colOff>
      <xdr:row>51</xdr:row>
      <xdr:rowOff>19050</xdr:rowOff>
    </xdr:to>
    <xdr:pic>
      <xdr:nvPicPr>
        <xdr:cNvPr id="41" name="Picture 6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962775" y="85534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43</xdr:row>
      <xdr:rowOff>66675</xdr:rowOff>
    </xdr:from>
    <xdr:to>
      <xdr:col>9</xdr:col>
      <xdr:colOff>1419225</xdr:colOff>
      <xdr:row>50</xdr:row>
      <xdr:rowOff>142875</xdr:rowOff>
    </xdr:to>
    <xdr:pic>
      <xdr:nvPicPr>
        <xdr:cNvPr id="42" name="Picture 6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086850" y="8515350"/>
          <a:ext cx="1352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44</xdr:row>
      <xdr:rowOff>28575</xdr:rowOff>
    </xdr:from>
    <xdr:to>
      <xdr:col>14</xdr:col>
      <xdr:colOff>171450</xdr:colOff>
      <xdr:row>51</xdr:row>
      <xdr:rowOff>104775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573000" y="8639175"/>
          <a:ext cx="1343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1533525</xdr:colOff>
      <xdr:row>14</xdr:row>
      <xdr:rowOff>104775</xdr:rowOff>
    </xdr:from>
    <xdr:to>
      <xdr:col>0</xdr:col>
      <xdr:colOff>1638300</xdr:colOff>
      <xdr:row>14</xdr:row>
      <xdr:rowOff>104775</xdr:rowOff>
    </xdr:to>
    <xdr:sp>
      <xdr:nvSpPr>
        <xdr:cNvPr id="44" name="Line 63"/>
        <xdr:cNvSpPr>
          <a:spLocks/>
        </xdr:cNvSpPr>
      </xdr:nvSpPr>
      <xdr:spPr>
        <a:xfrm>
          <a:off x="1533525" y="2628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1533525</xdr:colOff>
      <xdr:row>15</xdr:row>
      <xdr:rowOff>76200</xdr:rowOff>
    </xdr:from>
    <xdr:to>
      <xdr:col>0</xdr:col>
      <xdr:colOff>1638300</xdr:colOff>
      <xdr:row>15</xdr:row>
      <xdr:rowOff>76200</xdr:rowOff>
    </xdr:to>
    <xdr:sp>
      <xdr:nvSpPr>
        <xdr:cNvPr id="45" name="Line 64"/>
        <xdr:cNvSpPr>
          <a:spLocks/>
        </xdr:cNvSpPr>
      </xdr:nvSpPr>
      <xdr:spPr>
        <a:xfrm>
          <a:off x="1533525" y="2781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257175</xdr:colOff>
      <xdr:row>61</xdr:row>
      <xdr:rowOff>28575</xdr:rowOff>
    </xdr:from>
    <xdr:to>
      <xdr:col>13</xdr:col>
      <xdr:colOff>333375</xdr:colOff>
      <xdr:row>67</xdr:row>
      <xdr:rowOff>142875</xdr:rowOff>
    </xdr:to>
    <xdr:pic>
      <xdr:nvPicPr>
        <xdr:cNvPr id="46" name="Picture 6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172950" y="1141095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74</xdr:row>
      <xdr:rowOff>0</xdr:rowOff>
    </xdr:from>
    <xdr:to>
      <xdr:col>13</xdr:col>
      <xdr:colOff>485775</xdr:colOff>
      <xdr:row>82</xdr:row>
      <xdr:rowOff>0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058650" y="13858875"/>
          <a:ext cx="15621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84</xdr:row>
      <xdr:rowOff>66675</xdr:rowOff>
    </xdr:from>
    <xdr:to>
      <xdr:col>7</xdr:col>
      <xdr:colOff>571500</xdr:colOff>
      <xdr:row>94</xdr:row>
      <xdr:rowOff>57150</xdr:rowOff>
    </xdr:to>
    <xdr:pic>
      <xdr:nvPicPr>
        <xdr:cNvPr id="48" name="Picture 6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 rot="1018529">
          <a:off x="7543800" y="15821025"/>
          <a:ext cx="457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523875</xdr:colOff>
      <xdr:row>8</xdr:row>
      <xdr:rowOff>85725</xdr:rowOff>
    </xdr:from>
    <xdr:ext cx="8039100" cy="523875"/>
    <xdr:sp>
      <xdr:nvSpPr>
        <xdr:cNvPr id="49" name="TextBox 68"/>
        <xdr:cNvSpPr txBox="1">
          <a:spLocks noChangeArrowheads="1"/>
        </xdr:cNvSpPr>
      </xdr:nvSpPr>
      <xdr:spPr>
        <a:xfrm>
          <a:off x="3648075" y="1381125"/>
          <a:ext cx="8039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Ceník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Q109"/>
  <sheetViews>
    <sheetView tabSelected="1" zoomScale="75" zoomScaleNormal="75" workbookViewId="0" topLeftCell="A1">
      <selection activeCell="I18" sqref="I18"/>
    </sheetView>
  </sheetViews>
  <sheetFormatPr defaultColWidth="9.140625" defaultRowHeight="12.75"/>
  <cols>
    <col min="1" max="1" width="27.140625" style="2" bestFit="1" customWidth="1"/>
    <col min="2" max="2" width="19.7109375" style="7" customWidth="1"/>
    <col min="3" max="3" width="21.7109375" style="1" customWidth="1"/>
    <col min="4" max="4" width="13.7109375" style="1" customWidth="1"/>
    <col min="5" max="5" width="11.421875" style="2" customWidth="1"/>
    <col min="6" max="6" width="9.57421875" style="2" customWidth="1"/>
    <col min="7" max="7" width="8.140625" style="1" customWidth="1"/>
    <col min="8" max="8" width="10.57421875" style="1" bestFit="1" customWidth="1"/>
    <col min="9" max="9" width="13.28125" style="6" customWidth="1"/>
    <col min="10" max="10" width="34.28125" style="2" bestFit="1" customWidth="1"/>
    <col min="11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4" spans="1:17" ht="33" thickBot="1">
      <c r="A14" s="147" t="s">
        <v>43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4.25">
      <c r="A15" s="9" t="s">
        <v>0</v>
      </c>
      <c r="B15" s="10" t="s">
        <v>1</v>
      </c>
      <c r="C15" s="10" t="s">
        <v>1</v>
      </c>
      <c r="D15" s="10" t="s">
        <v>1</v>
      </c>
      <c r="E15" s="10" t="s">
        <v>1</v>
      </c>
      <c r="F15" s="10" t="s">
        <v>1</v>
      </c>
      <c r="G15" s="10" t="s">
        <v>1</v>
      </c>
      <c r="H15" s="10" t="s">
        <v>1</v>
      </c>
      <c r="I15" s="11" t="s">
        <v>1</v>
      </c>
      <c r="J15" s="12" t="s">
        <v>2</v>
      </c>
      <c r="K15" s="12" t="s">
        <v>2</v>
      </c>
      <c r="L15" s="13" t="s">
        <v>3</v>
      </c>
      <c r="M15" s="10" t="s">
        <v>1</v>
      </c>
      <c r="N15" s="12" t="s">
        <v>2</v>
      </c>
      <c r="O15" s="10" t="s">
        <v>1</v>
      </c>
      <c r="P15" s="10" t="s">
        <v>1</v>
      </c>
      <c r="Q15" s="14" t="s">
        <v>1</v>
      </c>
    </row>
    <row r="16" spans="1:17" ht="15.75" thickBot="1">
      <c r="A16" s="15" t="s">
        <v>4</v>
      </c>
      <c r="B16" s="16" t="s">
        <v>5</v>
      </c>
      <c r="C16" s="16" t="s">
        <v>6</v>
      </c>
      <c r="D16" s="17" t="s">
        <v>7</v>
      </c>
      <c r="E16" s="18" t="s">
        <v>8</v>
      </c>
      <c r="F16" s="19" t="s">
        <v>9</v>
      </c>
      <c r="G16" s="20" t="s">
        <v>10</v>
      </c>
      <c r="H16" s="21" t="s">
        <v>11</v>
      </c>
      <c r="I16" s="22" t="s">
        <v>12</v>
      </c>
      <c r="J16" s="17" t="s">
        <v>13</v>
      </c>
      <c r="K16" s="23" t="s">
        <v>14</v>
      </c>
      <c r="L16" s="24" t="s">
        <v>15</v>
      </c>
      <c r="M16" s="25" t="s">
        <v>16</v>
      </c>
      <c r="N16" s="26" t="s">
        <v>17</v>
      </c>
      <c r="O16" s="27" t="s">
        <v>18</v>
      </c>
      <c r="P16" s="16" t="s">
        <v>19</v>
      </c>
      <c r="Q16" s="28" t="s">
        <v>20</v>
      </c>
    </row>
    <row r="17" spans="1:17" ht="18">
      <c r="A17" s="29" t="s">
        <v>21</v>
      </c>
      <c r="B17" s="30"/>
      <c r="C17" s="30"/>
      <c r="D17" s="31"/>
      <c r="E17" s="32" t="s">
        <v>22</v>
      </c>
      <c r="F17" s="33" t="s">
        <v>22</v>
      </c>
      <c r="G17" s="34" t="s">
        <v>23</v>
      </c>
      <c r="H17" s="35"/>
      <c r="I17" s="36"/>
      <c r="J17" s="31"/>
      <c r="K17" s="37"/>
      <c r="L17" s="38"/>
      <c r="M17" s="39"/>
      <c r="N17" s="40"/>
      <c r="O17" s="41"/>
      <c r="P17" s="42"/>
      <c r="Q17" s="43"/>
    </row>
    <row r="18" spans="1:17" ht="18">
      <c r="A18" s="44" t="s">
        <v>24</v>
      </c>
      <c r="B18" s="45" t="s">
        <v>25</v>
      </c>
      <c r="C18" s="45" t="s">
        <v>25</v>
      </c>
      <c r="D18" s="46" t="s">
        <v>22</v>
      </c>
      <c r="E18" s="47"/>
      <c r="F18" s="48"/>
      <c r="G18" s="49" t="s">
        <v>26</v>
      </c>
      <c r="H18" s="50" t="s">
        <v>23</v>
      </c>
      <c r="I18" s="51"/>
      <c r="J18" s="46" t="s">
        <v>22</v>
      </c>
      <c r="K18" s="52" t="s">
        <v>22</v>
      </c>
      <c r="L18" s="53" t="s">
        <v>26</v>
      </c>
      <c r="M18" s="54"/>
      <c r="N18" s="55"/>
      <c r="O18" s="56" t="s">
        <v>22</v>
      </c>
      <c r="P18" s="45" t="s">
        <v>25</v>
      </c>
      <c r="Q18" s="57"/>
    </row>
    <row r="19" spans="1:17" ht="18">
      <c r="A19" s="44" t="s">
        <v>27</v>
      </c>
      <c r="B19" s="45" t="s">
        <v>25</v>
      </c>
      <c r="C19" s="45" t="s">
        <v>25</v>
      </c>
      <c r="D19" s="46"/>
      <c r="E19" s="47"/>
      <c r="F19" s="48"/>
      <c r="G19" s="49" t="s">
        <v>26</v>
      </c>
      <c r="H19" s="58"/>
      <c r="I19" s="51"/>
      <c r="J19" s="46"/>
      <c r="K19" s="52"/>
      <c r="L19" s="59"/>
      <c r="M19" s="54"/>
      <c r="N19" s="55"/>
      <c r="O19" s="60"/>
      <c r="P19" s="61"/>
      <c r="Q19" s="57"/>
    </row>
    <row r="20" spans="1:17" s="4" customFormat="1" ht="12.75" customHeight="1">
      <c r="A20" s="44" t="s">
        <v>28</v>
      </c>
      <c r="B20" s="45" t="s">
        <v>29</v>
      </c>
      <c r="C20" s="62"/>
      <c r="D20" s="46" t="s">
        <v>26</v>
      </c>
      <c r="E20" s="47" t="s">
        <v>26</v>
      </c>
      <c r="F20" s="48"/>
      <c r="G20" s="49" t="s">
        <v>26</v>
      </c>
      <c r="H20" s="58"/>
      <c r="I20" s="51"/>
      <c r="J20" s="63"/>
      <c r="K20" s="64"/>
      <c r="L20" s="59"/>
      <c r="M20" s="54"/>
      <c r="N20" s="55"/>
      <c r="O20" s="60"/>
      <c r="P20" s="61"/>
      <c r="Q20" s="57"/>
    </row>
    <row r="21" spans="1:17" ht="18">
      <c r="A21" s="44" t="s">
        <v>30</v>
      </c>
      <c r="B21" s="45" t="s">
        <v>29</v>
      </c>
      <c r="C21" s="62"/>
      <c r="D21" s="46"/>
      <c r="E21" s="47"/>
      <c r="F21" s="48"/>
      <c r="G21" s="49" t="s">
        <v>22</v>
      </c>
      <c r="H21" s="58"/>
      <c r="I21" s="51"/>
      <c r="J21" s="46" t="s">
        <v>26</v>
      </c>
      <c r="K21" s="52" t="s">
        <v>26</v>
      </c>
      <c r="L21" s="53" t="s">
        <v>23</v>
      </c>
      <c r="M21" s="54"/>
      <c r="N21" s="55"/>
      <c r="O21" s="56" t="s">
        <v>26</v>
      </c>
      <c r="P21" s="45" t="s">
        <v>29</v>
      </c>
      <c r="Q21" s="57"/>
    </row>
    <row r="22" spans="1:17" ht="18">
      <c r="A22" s="44" t="s">
        <v>31</v>
      </c>
      <c r="B22" s="45" t="s">
        <v>25</v>
      </c>
      <c r="C22" s="62"/>
      <c r="D22" s="46"/>
      <c r="E22" s="47"/>
      <c r="F22" s="48"/>
      <c r="G22" s="49" t="s">
        <v>26</v>
      </c>
      <c r="H22" s="58"/>
      <c r="I22" s="51"/>
      <c r="J22" s="46" t="s">
        <v>22</v>
      </c>
      <c r="K22" s="52" t="s">
        <v>22</v>
      </c>
      <c r="L22" s="53" t="s">
        <v>26</v>
      </c>
      <c r="M22" s="54"/>
      <c r="N22" s="55"/>
      <c r="O22" s="56" t="s">
        <v>26</v>
      </c>
      <c r="P22" s="45" t="s">
        <v>29</v>
      </c>
      <c r="Q22" s="57"/>
    </row>
    <row r="23" spans="1:17" ht="18">
      <c r="A23" s="44" t="s">
        <v>32</v>
      </c>
      <c r="B23" s="45" t="s">
        <v>25</v>
      </c>
      <c r="C23" s="62"/>
      <c r="D23" s="46"/>
      <c r="E23" s="47"/>
      <c r="F23" s="48"/>
      <c r="G23" s="49" t="s">
        <v>26</v>
      </c>
      <c r="H23" s="58"/>
      <c r="I23" s="51"/>
      <c r="J23" s="46" t="s">
        <v>26</v>
      </c>
      <c r="K23" s="52" t="s">
        <v>26</v>
      </c>
      <c r="L23" s="53" t="s">
        <v>26</v>
      </c>
      <c r="M23" s="54"/>
      <c r="N23" s="55"/>
      <c r="O23" s="56" t="s">
        <v>26</v>
      </c>
      <c r="P23" s="45" t="s">
        <v>29</v>
      </c>
      <c r="Q23" s="57"/>
    </row>
    <row r="24" spans="1:17" ht="18">
      <c r="A24" s="44" t="s">
        <v>33</v>
      </c>
      <c r="B24" s="45" t="s">
        <v>34</v>
      </c>
      <c r="C24" s="62"/>
      <c r="D24" s="46"/>
      <c r="E24" s="47"/>
      <c r="F24" s="48"/>
      <c r="G24" s="49" t="s">
        <v>22</v>
      </c>
      <c r="H24" s="58"/>
      <c r="I24" s="51"/>
      <c r="J24" s="46" t="s">
        <v>26</v>
      </c>
      <c r="K24" s="52" t="s">
        <v>26</v>
      </c>
      <c r="L24" s="59"/>
      <c r="M24" s="54"/>
      <c r="N24" s="55"/>
      <c r="O24" s="60"/>
      <c r="P24" s="61"/>
      <c r="Q24" s="57"/>
    </row>
    <row r="25" spans="1:17" ht="18">
      <c r="A25" s="44" t="s">
        <v>35</v>
      </c>
      <c r="B25" s="45" t="s">
        <v>29</v>
      </c>
      <c r="C25" s="62"/>
      <c r="D25" s="46"/>
      <c r="E25" s="47"/>
      <c r="F25" s="48"/>
      <c r="G25" s="49" t="s">
        <v>26</v>
      </c>
      <c r="H25" s="58"/>
      <c r="I25" s="51"/>
      <c r="J25" s="46" t="s">
        <v>22</v>
      </c>
      <c r="K25" s="52" t="s">
        <v>26</v>
      </c>
      <c r="L25" s="53" t="s">
        <v>26</v>
      </c>
      <c r="M25" s="54"/>
      <c r="N25" s="55"/>
      <c r="O25" s="56" t="s">
        <v>26</v>
      </c>
      <c r="P25" s="45" t="s">
        <v>29</v>
      </c>
      <c r="Q25" s="57"/>
    </row>
    <row r="26" spans="1:17" ht="18">
      <c r="A26" s="44" t="s">
        <v>36</v>
      </c>
      <c r="B26" s="45" t="s">
        <v>34</v>
      </c>
      <c r="C26" s="62"/>
      <c r="D26" s="46"/>
      <c r="E26" s="47" t="s">
        <v>22</v>
      </c>
      <c r="F26" s="48" t="s">
        <v>26</v>
      </c>
      <c r="G26" s="49" t="s">
        <v>26</v>
      </c>
      <c r="H26" s="58"/>
      <c r="I26" s="51"/>
      <c r="J26" s="46" t="s">
        <v>26</v>
      </c>
      <c r="K26" s="52" t="s">
        <v>23</v>
      </c>
      <c r="L26" s="59"/>
      <c r="M26" s="54"/>
      <c r="N26" s="55"/>
      <c r="O26" s="60"/>
      <c r="P26" s="61"/>
      <c r="Q26" s="57"/>
    </row>
    <row r="27" spans="1:17" ht="18">
      <c r="A27" s="44" t="s">
        <v>37</v>
      </c>
      <c r="B27" s="45" t="s">
        <v>34</v>
      </c>
      <c r="C27" s="62"/>
      <c r="D27" s="46"/>
      <c r="E27" s="47"/>
      <c r="F27" s="48"/>
      <c r="G27" s="49" t="s">
        <v>23</v>
      </c>
      <c r="H27" s="50" t="s">
        <v>22</v>
      </c>
      <c r="I27" s="51"/>
      <c r="J27" s="63"/>
      <c r="K27" s="52" t="s">
        <v>23</v>
      </c>
      <c r="L27" s="59"/>
      <c r="M27" s="54"/>
      <c r="N27" s="55"/>
      <c r="O27" s="60"/>
      <c r="P27" s="45" t="s">
        <v>34</v>
      </c>
      <c r="Q27" s="65" t="s">
        <v>22</v>
      </c>
    </row>
    <row r="28" spans="1:17" ht="18">
      <c r="A28" s="44" t="s">
        <v>38</v>
      </c>
      <c r="B28" s="61"/>
      <c r="C28" s="62"/>
      <c r="D28" s="46"/>
      <c r="E28" s="47" t="s">
        <v>22</v>
      </c>
      <c r="F28" s="48" t="s">
        <v>26</v>
      </c>
      <c r="G28" s="49" t="s">
        <v>26</v>
      </c>
      <c r="H28" s="58"/>
      <c r="I28" s="66" t="s">
        <v>25</v>
      </c>
      <c r="J28" s="63"/>
      <c r="K28" s="52" t="s">
        <v>23</v>
      </c>
      <c r="L28" s="59"/>
      <c r="M28" s="54"/>
      <c r="N28" s="55"/>
      <c r="O28" s="56" t="s">
        <v>23</v>
      </c>
      <c r="P28" s="45" t="s">
        <v>34</v>
      </c>
      <c r="Q28" s="57"/>
    </row>
    <row r="29" spans="1:17" ht="18">
      <c r="A29" s="44" t="s">
        <v>39</v>
      </c>
      <c r="B29" s="45" t="s">
        <v>29</v>
      </c>
      <c r="C29" s="62"/>
      <c r="D29" s="46"/>
      <c r="E29" s="47"/>
      <c r="F29" s="48"/>
      <c r="G29" s="67"/>
      <c r="H29" s="58"/>
      <c r="I29" s="51"/>
      <c r="J29" s="46" t="s">
        <v>26</v>
      </c>
      <c r="K29" s="52" t="s">
        <v>26</v>
      </c>
      <c r="L29" s="53" t="s">
        <v>23</v>
      </c>
      <c r="M29" s="54"/>
      <c r="N29" s="55"/>
      <c r="O29" s="60"/>
      <c r="P29" s="61"/>
      <c r="Q29" s="65" t="s">
        <v>26</v>
      </c>
    </row>
    <row r="30" spans="1:17" ht="18">
      <c r="A30" s="44" t="s">
        <v>40</v>
      </c>
      <c r="B30" s="62"/>
      <c r="C30" s="62"/>
      <c r="D30" s="46"/>
      <c r="E30" s="47"/>
      <c r="F30" s="48"/>
      <c r="G30" s="67"/>
      <c r="H30" s="58"/>
      <c r="I30" s="51"/>
      <c r="J30" s="63"/>
      <c r="K30" s="52" t="s">
        <v>23</v>
      </c>
      <c r="L30" s="59"/>
      <c r="M30" s="68" t="s">
        <v>22</v>
      </c>
      <c r="N30" s="69" t="s">
        <v>26</v>
      </c>
      <c r="O30" s="60"/>
      <c r="P30" s="61"/>
      <c r="Q30" s="57"/>
    </row>
    <row r="31" spans="1:17" ht="18">
      <c r="A31" s="44" t="s">
        <v>41</v>
      </c>
      <c r="B31" s="62"/>
      <c r="C31" s="62"/>
      <c r="D31" s="46"/>
      <c r="E31" s="47"/>
      <c r="F31" s="48"/>
      <c r="G31" s="67"/>
      <c r="H31" s="58"/>
      <c r="I31" s="51"/>
      <c r="J31" s="63"/>
      <c r="K31" s="64"/>
      <c r="L31" s="59"/>
      <c r="M31" s="68" t="s">
        <v>22</v>
      </c>
      <c r="N31" s="69" t="s">
        <v>26</v>
      </c>
      <c r="O31" s="60"/>
      <c r="P31" s="61"/>
      <c r="Q31" s="57"/>
    </row>
    <row r="32" spans="1:17" ht="18.75" thickBot="1">
      <c r="A32" s="70" t="s">
        <v>42</v>
      </c>
      <c r="B32" s="71"/>
      <c r="C32" s="71"/>
      <c r="D32" s="72"/>
      <c r="E32" s="73"/>
      <c r="F32" s="74"/>
      <c r="G32" s="75"/>
      <c r="H32" s="76" t="s">
        <v>23</v>
      </c>
      <c r="I32" s="77"/>
      <c r="J32" s="78"/>
      <c r="K32" s="79"/>
      <c r="L32" s="80"/>
      <c r="M32" s="81" t="s">
        <v>26</v>
      </c>
      <c r="N32" s="82"/>
      <c r="O32" s="83"/>
      <c r="P32" s="84"/>
      <c r="Q32" s="85" t="s">
        <v>26</v>
      </c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 s="86" t="s">
        <v>5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25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87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8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8"/>
    </row>
    <row r="58" spans="1:14" ht="12.75">
      <c r="A58" s="88" t="s">
        <v>44</v>
      </c>
      <c r="B58"/>
      <c r="C58"/>
      <c r="D58"/>
      <c r="E58"/>
      <c r="F58"/>
      <c r="G58"/>
      <c r="H58"/>
      <c r="I58" s="89">
        <v>0.1</v>
      </c>
      <c r="J58" s="88" t="s">
        <v>45</v>
      </c>
      <c r="K58"/>
      <c r="L58" s="88" t="s">
        <v>45</v>
      </c>
      <c r="M58"/>
      <c r="N58"/>
    </row>
    <row r="59" spans="1:14" ht="13.5" thickBot="1">
      <c r="A59"/>
      <c r="B59"/>
      <c r="C59"/>
      <c r="D59"/>
      <c r="E59"/>
      <c r="F59"/>
      <c r="G59"/>
      <c r="H59"/>
      <c r="I59"/>
      <c r="J59"/>
      <c r="K59" s="90"/>
      <c r="L59"/>
      <c r="M59"/>
      <c r="N59"/>
    </row>
    <row r="60" spans="1:14" ht="12.75">
      <c r="A60" s="91"/>
      <c r="B60" s="92"/>
      <c r="C60" s="93" t="s">
        <v>46</v>
      </c>
      <c r="D60" s="93"/>
      <c r="E60" s="94" t="s">
        <v>47</v>
      </c>
      <c r="F60" s="95" t="s">
        <v>48</v>
      </c>
      <c r="G60" s="95" t="s">
        <v>49</v>
      </c>
      <c r="H60" s="95" t="s">
        <v>50</v>
      </c>
      <c r="I60" s="95" t="s">
        <v>51</v>
      </c>
      <c r="J60" s="95" t="s">
        <v>52</v>
      </c>
      <c r="K60" s="96" t="s">
        <v>53</v>
      </c>
      <c r="L60"/>
      <c r="M60" s="97"/>
      <c r="N60"/>
    </row>
    <row r="61" spans="1:14" ht="13.5" thickBot="1">
      <c r="A61" s="98" t="s">
        <v>54</v>
      </c>
      <c r="B61" s="99" t="s">
        <v>55</v>
      </c>
      <c r="C61" s="100" t="s">
        <v>56</v>
      </c>
      <c r="D61" s="101" t="s">
        <v>57</v>
      </c>
      <c r="E61" s="99" t="s">
        <v>58</v>
      </c>
      <c r="F61" s="102" t="s">
        <v>59</v>
      </c>
      <c r="G61" s="102" t="s">
        <v>59</v>
      </c>
      <c r="H61" s="102" t="s">
        <v>60</v>
      </c>
      <c r="I61" s="102" t="s">
        <v>61</v>
      </c>
      <c r="J61" s="102" t="s">
        <v>62</v>
      </c>
      <c r="K61" s="103" t="s">
        <v>63</v>
      </c>
      <c r="L61"/>
      <c r="M61"/>
      <c r="N61"/>
    </row>
    <row r="62" spans="1:14" ht="15.75">
      <c r="A62" s="104">
        <v>600</v>
      </c>
      <c r="B62" s="105">
        <v>60</v>
      </c>
      <c r="C62" s="106" t="s">
        <v>64</v>
      </c>
      <c r="D62" s="105" t="s">
        <v>65</v>
      </c>
      <c r="E62" s="107">
        <v>38</v>
      </c>
      <c r="F62" s="108">
        <v>183</v>
      </c>
      <c r="G62" s="108">
        <v>60</v>
      </c>
      <c r="H62" s="109">
        <f aca="true" t="shared" si="0" ref="H62:H69">F62*E62+G62*E62</f>
        <v>9234</v>
      </c>
      <c r="I62" s="110">
        <f aca="true" t="shared" si="1" ref="I62:I69">F62*(1-$I$1)*E62+54*E62</f>
        <v>9006</v>
      </c>
      <c r="J62" s="111">
        <v>11150</v>
      </c>
      <c r="K62" s="112">
        <f aca="true" t="shared" si="2" ref="K62:K69">H62/J62</f>
        <v>0.8281614349775784</v>
      </c>
      <c r="L62"/>
      <c r="M62"/>
      <c r="N62"/>
    </row>
    <row r="63" spans="1:14" ht="15.75">
      <c r="A63" s="104">
        <v>650</v>
      </c>
      <c r="B63" s="105">
        <v>60</v>
      </c>
      <c r="C63" s="106" t="s">
        <v>66</v>
      </c>
      <c r="D63" s="105" t="s">
        <v>67</v>
      </c>
      <c r="E63" s="107">
        <v>40</v>
      </c>
      <c r="F63" s="108">
        <v>183</v>
      </c>
      <c r="G63" s="108">
        <v>60</v>
      </c>
      <c r="H63" s="109">
        <f t="shared" si="0"/>
        <v>9720</v>
      </c>
      <c r="I63" s="110">
        <f t="shared" si="1"/>
        <v>9480</v>
      </c>
      <c r="J63" s="113">
        <v>13400</v>
      </c>
      <c r="K63" s="112">
        <f t="shared" si="2"/>
        <v>0.7253731343283583</v>
      </c>
      <c r="L63"/>
      <c r="M63"/>
      <c r="N63"/>
    </row>
    <row r="64" spans="1:14" ht="15.75">
      <c r="A64" s="104">
        <v>700</v>
      </c>
      <c r="B64" s="105">
        <v>60</v>
      </c>
      <c r="C64" s="106" t="s">
        <v>68</v>
      </c>
      <c r="D64" s="105" t="s">
        <v>69</v>
      </c>
      <c r="E64" s="107">
        <v>45</v>
      </c>
      <c r="F64" s="108">
        <v>183</v>
      </c>
      <c r="G64" s="108">
        <v>60</v>
      </c>
      <c r="H64" s="109">
        <f t="shared" si="0"/>
        <v>10935</v>
      </c>
      <c r="I64" s="110">
        <f t="shared" si="1"/>
        <v>10665</v>
      </c>
      <c r="J64" s="113">
        <v>14400</v>
      </c>
      <c r="K64" s="112">
        <f t="shared" si="2"/>
        <v>0.759375</v>
      </c>
      <c r="L64"/>
      <c r="M64"/>
      <c r="N64"/>
    </row>
    <row r="65" spans="1:14" ht="15.75">
      <c r="A65" s="104">
        <v>800</v>
      </c>
      <c r="B65" s="105">
        <v>60</v>
      </c>
      <c r="C65" s="106" t="s">
        <v>70</v>
      </c>
      <c r="D65" s="105" t="s">
        <v>71</v>
      </c>
      <c r="E65" s="107">
        <v>52</v>
      </c>
      <c r="F65" s="108">
        <v>183</v>
      </c>
      <c r="G65" s="108">
        <v>60</v>
      </c>
      <c r="H65" s="109">
        <f t="shared" si="0"/>
        <v>12636</v>
      </c>
      <c r="I65" s="110">
        <f t="shared" si="1"/>
        <v>12324</v>
      </c>
      <c r="J65" s="113">
        <v>17250</v>
      </c>
      <c r="K65" s="112">
        <f t="shared" si="2"/>
        <v>0.7325217391304348</v>
      </c>
      <c r="L65"/>
      <c r="M65"/>
      <c r="N65"/>
    </row>
    <row r="66" spans="1:14" ht="15.75">
      <c r="A66" s="104">
        <v>900</v>
      </c>
      <c r="B66" s="105">
        <v>60</v>
      </c>
      <c r="C66" s="106" t="s">
        <v>70</v>
      </c>
      <c r="D66" s="105" t="s">
        <v>72</v>
      </c>
      <c r="E66" s="107">
        <v>48</v>
      </c>
      <c r="F66" s="108">
        <v>183</v>
      </c>
      <c r="G66" s="108">
        <v>60</v>
      </c>
      <c r="H66" s="109">
        <f t="shared" si="0"/>
        <v>11664</v>
      </c>
      <c r="I66" s="110">
        <f t="shared" si="1"/>
        <v>11376</v>
      </c>
      <c r="J66" s="113">
        <v>18900</v>
      </c>
      <c r="K66" s="112">
        <f t="shared" si="2"/>
        <v>0.6171428571428571</v>
      </c>
      <c r="L66"/>
      <c r="M66"/>
      <c r="N66"/>
    </row>
    <row r="67" spans="1:14" ht="15.75">
      <c r="A67" s="104">
        <v>1000</v>
      </c>
      <c r="B67" s="105">
        <v>60</v>
      </c>
      <c r="C67" s="106" t="s">
        <v>73</v>
      </c>
      <c r="D67" s="105" t="s">
        <v>74</v>
      </c>
      <c r="E67" s="114" t="s">
        <v>75</v>
      </c>
      <c r="F67" s="108">
        <v>183</v>
      </c>
      <c r="G67" s="108">
        <v>60</v>
      </c>
      <c r="H67" s="109">
        <f t="shared" si="0"/>
        <v>15795</v>
      </c>
      <c r="I67" s="110">
        <f t="shared" si="1"/>
        <v>15405</v>
      </c>
      <c r="J67" s="113">
        <v>23600</v>
      </c>
      <c r="K67" s="112">
        <f t="shared" si="2"/>
        <v>0.6692796610169491</v>
      </c>
      <c r="L67"/>
      <c r="M67"/>
      <c r="N67"/>
    </row>
    <row r="68" spans="1:14" ht="15.75">
      <c r="A68" s="104">
        <v>1100</v>
      </c>
      <c r="B68" s="105">
        <v>60</v>
      </c>
      <c r="C68" s="106" t="s">
        <v>73</v>
      </c>
      <c r="D68" s="105" t="s">
        <v>76</v>
      </c>
      <c r="E68" s="107">
        <v>105</v>
      </c>
      <c r="F68" s="108">
        <v>183</v>
      </c>
      <c r="G68" s="108">
        <v>60</v>
      </c>
      <c r="H68" s="109">
        <f t="shared" si="0"/>
        <v>25515</v>
      </c>
      <c r="I68" s="110">
        <f t="shared" si="1"/>
        <v>24885</v>
      </c>
      <c r="J68" s="113">
        <v>33750</v>
      </c>
      <c r="K68" s="112">
        <f t="shared" si="2"/>
        <v>0.756</v>
      </c>
      <c r="L68"/>
      <c r="M68"/>
      <c r="N68"/>
    </row>
    <row r="69" spans="1:14" ht="16.5" thickBot="1">
      <c r="A69" s="115">
        <v>1200</v>
      </c>
      <c r="B69" s="116">
        <v>60</v>
      </c>
      <c r="C69" s="117" t="s">
        <v>73</v>
      </c>
      <c r="D69" s="116" t="s">
        <v>77</v>
      </c>
      <c r="E69" s="118">
        <v>110</v>
      </c>
      <c r="F69" s="119">
        <v>183</v>
      </c>
      <c r="G69" s="119">
        <v>60</v>
      </c>
      <c r="H69" s="120">
        <f t="shared" si="0"/>
        <v>26730</v>
      </c>
      <c r="I69" s="121">
        <f t="shared" si="1"/>
        <v>26070</v>
      </c>
      <c r="J69" s="122">
        <v>38750</v>
      </c>
      <c r="K69" s="112">
        <f t="shared" si="2"/>
        <v>0.6898064516129032</v>
      </c>
      <c r="L69"/>
      <c r="M69"/>
      <c r="N69"/>
    </row>
    <row r="70" spans="1:1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thickBo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>
      <c r="A72" s="91"/>
      <c r="B72" s="92"/>
      <c r="C72" s="93" t="s">
        <v>46</v>
      </c>
      <c r="D72" s="93"/>
      <c r="E72" s="94" t="s">
        <v>47</v>
      </c>
      <c r="F72" s="95" t="s">
        <v>48</v>
      </c>
      <c r="G72" s="95" t="s">
        <v>49</v>
      </c>
      <c r="H72" s="95" t="s">
        <v>50</v>
      </c>
      <c r="I72" s="95" t="s">
        <v>51</v>
      </c>
      <c r="J72" s="95" t="s">
        <v>52</v>
      </c>
      <c r="K72" s="96" t="s">
        <v>53</v>
      </c>
      <c r="L72"/>
      <c r="M72"/>
      <c r="N72"/>
    </row>
    <row r="73" spans="1:14" ht="13.5" thickBot="1">
      <c r="A73" s="98" t="s">
        <v>54</v>
      </c>
      <c r="B73" s="99" t="s">
        <v>55</v>
      </c>
      <c r="C73" s="100" t="s">
        <v>56</v>
      </c>
      <c r="D73" s="101" t="s">
        <v>57</v>
      </c>
      <c r="E73" s="99" t="s">
        <v>58</v>
      </c>
      <c r="F73" s="102" t="s">
        <v>59</v>
      </c>
      <c r="G73" s="102" t="s">
        <v>59</v>
      </c>
      <c r="H73" s="102" t="s">
        <v>78</v>
      </c>
      <c r="I73" s="102" t="s">
        <v>61</v>
      </c>
      <c r="J73" s="102" t="s">
        <v>62</v>
      </c>
      <c r="K73" s="103" t="s">
        <v>63</v>
      </c>
      <c r="L73"/>
      <c r="M73"/>
      <c r="N73"/>
    </row>
    <row r="74" spans="1:14" ht="15.75">
      <c r="A74" s="123">
        <v>600</v>
      </c>
      <c r="B74" s="124">
        <v>60</v>
      </c>
      <c r="C74" s="125" t="s">
        <v>64</v>
      </c>
      <c r="D74" s="124" t="s">
        <v>79</v>
      </c>
      <c r="E74" s="126">
        <v>38</v>
      </c>
      <c r="F74" s="108">
        <v>191</v>
      </c>
      <c r="G74" s="108">
        <v>60</v>
      </c>
      <c r="H74" s="109">
        <f aca="true" t="shared" si="3" ref="H74:H81">F74*E74+G74*E74</f>
        <v>9538</v>
      </c>
      <c r="I74" s="110">
        <f aca="true" t="shared" si="4" ref="I74:I81">F74*(1-$I$1)*E74+54*E74</f>
        <v>9310</v>
      </c>
      <c r="J74" s="127">
        <v>11150</v>
      </c>
      <c r="K74" s="112">
        <f aca="true" t="shared" si="5" ref="K74:K81">H74/J74</f>
        <v>0.8554260089686099</v>
      </c>
      <c r="L74"/>
      <c r="M74"/>
      <c r="N74"/>
    </row>
    <row r="75" spans="1:14" ht="15.75">
      <c r="A75" s="104">
        <v>650</v>
      </c>
      <c r="B75" s="105">
        <v>60</v>
      </c>
      <c r="C75" s="128" t="s">
        <v>66</v>
      </c>
      <c r="D75" s="105" t="s">
        <v>80</v>
      </c>
      <c r="E75" s="107">
        <v>40</v>
      </c>
      <c r="F75" s="108">
        <v>191</v>
      </c>
      <c r="G75" s="108">
        <v>60</v>
      </c>
      <c r="H75" s="109">
        <f t="shared" si="3"/>
        <v>10040</v>
      </c>
      <c r="I75" s="110">
        <f t="shared" si="4"/>
        <v>9800</v>
      </c>
      <c r="J75" s="129">
        <v>13400</v>
      </c>
      <c r="K75" s="112">
        <f t="shared" si="5"/>
        <v>0.7492537313432835</v>
      </c>
      <c r="L75"/>
      <c r="M75"/>
      <c r="N75"/>
    </row>
    <row r="76" spans="1:14" ht="15.75">
      <c r="A76" s="104">
        <v>700</v>
      </c>
      <c r="B76" s="105">
        <v>60</v>
      </c>
      <c r="C76" s="128" t="s">
        <v>68</v>
      </c>
      <c r="D76" s="105" t="s">
        <v>81</v>
      </c>
      <c r="E76" s="107">
        <v>45</v>
      </c>
      <c r="F76" s="108">
        <v>191</v>
      </c>
      <c r="G76" s="108">
        <v>60</v>
      </c>
      <c r="H76" s="109">
        <f t="shared" si="3"/>
        <v>11295</v>
      </c>
      <c r="I76" s="110">
        <f t="shared" si="4"/>
        <v>11025</v>
      </c>
      <c r="J76" s="129">
        <v>14400</v>
      </c>
      <c r="K76" s="112">
        <f t="shared" si="5"/>
        <v>0.784375</v>
      </c>
      <c r="L76"/>
      <c r="M76"/>
      <c r="N76"/>
    </row>
    <row r="77" spans="1:14" ht="15.75">
      <c r="A77" s="104">
        <v>800</v>
      </c>
      <c r="B77" s="105">
        <v>60</v>
      </c>
      <c r="C77" s="128" t="s">
        <v>70</v>
      </c>
      <c r="D77" s="105" t="s">
        <v>82</v>
      </c>
      <c r="E77" s="107">
        <v>52</v>
      </c>
      <c r="F77" s="108">
        <v>183</v>
      </c>
      <c r="G77" s="108">
        <v>60</v>
      </c>
      <c r="H77" s="109">
        <f t="shared" si="3"/>
        <v>12636</v>
      </c>
      <c r="I77" s="110">
        <f t="shared" si="4"/>
        <v>12324</v>
      </c>
      <c r="J77" s="129">
        <v>17250</v>
      </c>
      <c r="K77" s="112">
        <f t="shared" si="5"/>
        <v>0.7325217391304348</v>
      </c>
      <c r="L77"/>
      <c r="M77"/>
      <c r="N77"/>
    </row>
    <row r="78" spans="1:14" ht="15.75">
      <c r="A78" s="104">
        <v>900</v>
      </c>
      <c r="B78" s="105">
        <v>60</v>
      </c>
      <c r="C78" s="128" t="s">
        <v>70</v>
      </c>
      <c r="D78" s="105" t="s">
        <v>83</v>
      </c>
      <c r="E78" s="107">
        <v>48</v>
      </c>
      <c r="F78" s="108">
        <v>183</v>
      </c>
      <c r="G78" s="108">
        <v>60</v>
      </c>
      <c r="H78" s="109">
        <f t="shared" si="3"/>
        <v>11664</v>
      </c>
      <c r="I78" s="110">
        <f t="shared" si="4"/>
        <v>11376</v>
      </c>
      <c r="J78" s="129">
        <v>18900</v>
      </c>
      <c r="K78" s="112">
        <f t="shared" si="5"/>
        <v>0.6171428571428571</v>
      </c>
      <c r="L78"/>
      <c r="M78"/>
      <c r="N78"/>
    </row>
    <row r="79" spans="1:14" ht="15.75">
      <c r="A79" s="104">
        <v>1000</v>
      </c>
      <c r="B79" s="105">
        <v>60</v>
      </c>
      <c r="C79" s="128" t="s">
        <v>73</v>
      </c>
      <c r="D79" s="105" t="s">
        <v>84</v>
      </c>
      <c r="E79" s="114" t="s">
        <v>75</v>
      </c>
      <c r="F79" s="108">
        <v>183</v>
      </c>
      <c r="G79" s="108">
        <v>60</v>
      </c>
      <c r="H79" s="109">
        <f t="shared" si="3"/>
        <v>15795</v>
      </c>
      <c r="I79" s="110">
        <f t="shared" si="4"/>
        <v>15405</v>
      </c>
      <c r="J79" s="129">
        <v>23600</v>
      </c>
      <c r="K79" s="112">
        <f t="shared" si="5"/>
        <v>0.6692796610169491</v>
      </c>
      <c r="L79"/>
      <c r="M79"/>
      <c r="N79"/>
    </row>
    <row r="80" spans="1:14" ht="15.75">
      <c r="A80" s="104">
        <v>1100</v>
      </c>
      <c r="B80" s="105">
        <v>60</v>
      </c>
      <c r="C80" s="128" t="s">
        <v>73</v>
      </c>
      <c r="D80" s="105" t="s">
        <v>85</v>
      </c>
      <c r="E80" s="107">
        <v>105</v>
      </c>
      <c r="F80" s="108">
        <v>183</v>
      </c>
      <c r="G80" s="108">
        <v>60</v>
      </c>
      <c r="H80" s="109">
        <f t="shared" si="3"/>
        <v>25515</v>
      </c>
      <c r="I80" s="110">
        <f t="shared" si="4"/>
        <v>24885</v>
      </c>
      <c r="J80" s="129">
        <v>33750</v>
      </c>
      <c r="K80" s="112">
        <f t="shared" si="5"/>
        <v>0.756</v>
      </c>
      <c r="L80"/>
      <c r="M80"/>
      <c r="N80"/>
    </row>
    <row r="81" spans="1:14" ht="16.5" thickBot="1">
      <c r="A81" s="115">
        <v>1200</v>
      </c>
      <c r="B81" s="116">
        <v>60</v>
      </c>
      <c r="C81" s="130" t="s">
        <v>73</v>
      </c>
      <c r="D81" s="116" t="s">
        <v>86</v>
      </c>
      <c r="E81" s="118">
        <v>110</v>
      </c>
      <c r="F81" s="119">
        <v>183</v>
      </c>
      <c r="G81" s="119">
        <v>60</v>
      </c>
      <c r="H81" s="120">
        <f t="shared" si="3"/>
        <v>26730</v>
      </c>
      <c r="I81" s="121">
        <f t="shared" si="4"/>
        <v>26070</v>
      </c>
      <c r="J81" s="131">
        <v>38750</v>
      </c>
      <c r="K81" s="112">
        <f t="shared" si="5"/>
        <v>0.6898064516129032</v>
      </c>
      <c r="L81"/>
      <c r="M81"/>
      <c r="N81"/>
    </row>
    <row r="82" spans="1:1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2.75">
      <c r="A83"/>
      <c r="B83"/>
      <c r="C83"/>
      <c r="D83"/>
      <c r="E83"/>
      <c r="F83"/>
      <c r="G83"/>
      <c r="H83"/>
      <c r="I83"/>
      <c r="J83" s="97"/>
      <c r="K83"/>
      <c r="L83"/>
      <c r="M83"/>
      <c r="N83"/>
    </row>
    <row r="84" spans="1:14" ht="12.75">
      <c r="A84" s="88" t="s">
        <v>87</v>
      </c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 thickBo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2.75">
      <c r="A86" s="91"/>
      <c r="B86" s="92"/>
      <c r="C86" s="93" t="s">
        <v>46</v>
      </c>
      <c r="D86" s="94" t="s">
        <v>47</v>
      </c>
      <c r="E86" s="93" t="s">
        <v>88</v>
      </c>
      <c r="F86" s="95" t="s">
        <v>51</v>
      </c>
      <c r="G86"/>
      <c r="H86"/>
      <c r="I86"/>
      <c r="J86"/>
      <c r="K86"/>
      <c r="L86"/>
      <c r="M86"/>
      <c r="N86"/>
    </row>
    <row r="87" spans="1:14" ht="12.75">
      <c r="A87" s="132" t="s">
        <v>89</v>
      </c>
      <c r="B87" s="99"/>
      <c r="C87" s="100" t="s">
        <v>90</v>
      </c>
      <c r="D87" s="99" t="s">
        <v>91</v>
      </c>
      <c r="E87" s="103" t="s">
        <v>92</v>
      </c>
      <c r="F87" s="102" t="s">
        <v>61</v>
      </c>
      <c r="G87"/>
      <c r="H87"/>
      <c r="I87"/>
      <c r="J87"/>
      <c r="K87"/>
      <c r="L87"/>
      <c r="M87"/>
      <c r="N87"/>
    </row>
    <row r="88" spans="1:14" ht="15.75">
      <c r="A88" s="133">
        <v>40</v>
      </c>
      <c r="B88" s="134"/>
      <c r="C88" s="106" t="s">
        <v>93</v>
      </c>
      <c r="D88" s="107">
        <v>3</v>
      </c>
      <c r="E88" s="109">
        <v>1350</v>
      </c>
      <c r="F88" s="110">
        <f aca="true" t="shared" si="6" ref="F88:F96">M88*(1-$I$1)+D88*54</f>
        <v>652</v>
      </c>
      <c r="G88"/>
      <c r="H88"/>
      <c r="I88"/>
      <c r="J88"/>
      <c r="K88"/>
      <c r="L88"/>
      <c r="M88" s="135">
        <v>490</v>
      </c>
      <c r="N88"/>
    </row>
    <row r="89" spans="1:14" ht="15.75">
      <c r="A89" s="133">
        <v>51</v>
      </c>
      <c r="B89" s="134"/>
      <c r="C89" s="106" t="s">
        <v>94</v>
      </c>
      <c r="D89" s="107">
        <v>4</v>
      </c>
      <c r="E89" s="109">
        <v>1450</v>
      </c>
      <c r="F89" s="110">
        <f t="shared" si="6"/>
        <v>986</v>
      </c>
      <c r="G89"/>
      <c r="H89"/>
      <c r="I89"/>
      <c r="J89"/>
      <c r="K89"/>
      <c r="L89"/>
      <c r="M89" s="135">
        <v>770</v>
      </c>
      <c r="N89"/>
    </row>
    <row r="90" spans="1:14" ht="15.75">
      <c r="A90" s="133">
        <v>83</v>
      </c>
      <c r="B90" s="134"/>
      <c r="C90" s="106" t="s">
        <v>94</v>
      </c>
      <c r="D90" s="107">
        <v>7</v>
      </c>
      <c r="E90" s="109">
        <v>1990</v>
      </c>
      <c r="F90" s="110">
        <f t="shared" si="6"/>
        <v>1728</v>
      </c>
      <c r="G90"/>
      <c r="H90"/>
      <c r="I90"/>
      <c r="J90"/>
      <c r="K90"/>
      <c r="L90"/>
      <c r="M90" s="135">
        <v>1350</v>
      </c>
      <c r="N90"/>
    </row>
    <row r="91" spans="1:14" ht="15.75">
      <c r="A91" s="133">
        <v>102</v>
      </c>
      <c r="B91" s="134"/>
      <c r="C91" s="106" t="s">
        <v>94</v>
      </c>
      <c r="D91" s="107">
        <v>9</v>
      </c>
      <c r="E91" s="109">
        <v>2300</v>
      </c>
      <c r="F91" s="110">
        <f t="shared" si="6"/>
        <v>2216</v>
      </c>
      <c r="G91"/>
      <c r="H91"/>
      <c r="I91"/>
      <c r="J91"/>
      <c r="K91"/>
      <c r="L91"/>
      <c r="M91" s="135">
        <v>1730</v>
      </c>
      <c r="N91"/>
    </row>
    <row r="92" spans="1:14" ht="15.75">
      <c r="A92" s="133">
        <v>122</v>
      </c>
      <c r="B92" s="134"/>
      <c r="C92" s="106" t="s">
        <v>94</v>
      </c>
      <c r="D92" s="107">
        <v>10</v>
      </c>
      <c r="E92" s="109">
        <v>2580</v>
      </c>
      <c r="F92" s="110">
        <f t="shared" si="6"/>
        <v>2520</v>
      </c>
      <c r="G92"/>
      <c r="H92"/>
      <c r="I92"/>
      <c r="J92"/>
      <c r="K92"/>
      <c r="L92"/>
      <c r="M92" s="135">
        <v>1980</v>
      </c>
      <c r="N92"/>
    </row>
    <row r="93" spans="1:14" ht="15.75">
      <c r="A93" s="133">
        <v>152</v>
      </c>
      <c r="B93" s="134"/>
      <c r="C93" s="106" t="s">
        <v>95</v>
      </c>
      <c r="D93" s="107">
        <v>12</v>
      </c>
      <c r="E93" s="109">
        <v>3350</v>
      </c>
      <c r="F93" s="110">
        <f t="shared" si="6"/>
        <v>3278</v>
      </c>
      <c r="G93"/>
      <c r="H93"/>
      <c r="I93"/>
      <c r="J93"/>
      <c r="K93"/>
      <c r="L93"/>
      <c r="M93" s="135">
        <v>2630</v>
      </c>
      <c r="N93"/>
    </row>
    <row r="94" spans="1:14" ht="15.75">
      <c r="A94" s="136">
        <v>178</v>
      </c>
      <c r="B94" s="137"/>
      <c r="C94" s="106" t="s">
        <v>95</v>
      </c>
      <c r="D94" s="138">
        <v>13</v>
      </c>
      <c r="E94" s="109">
        <v>3750</v>
      </c>
      <c r="F94" s="110">
        <f t="shared" si="6"/>
        <v>3452</v>
      </c>
      <c r="G94"/>
      <c r="H94"/>
      <c r="I94"/>
      <c r="J94"/>
      <c r="K94"/>
      <c r="L94"/>
      <c r="M94" s="139">
        <v>2750</v>
      </c>
      <c r="N94"/>
    </row>
    <row r="95" spans="1:14" ht="16.5" thickBot="1">
      <c r="A95" s="136">
        <v>204</v>
      </c>
      <c r="B95" s="137"/>
      <c r="C95" s="140" t="s">
        <v>95</v>
      </c>
      <c r="D95" s="138">
        <v>14</v>
      </c>
      <c r="E95" s="141">
        <v>4750</v>
      </c>
      <c r="F95" s="142">
        <f t="shared" si="6"/>
        <v>3856</v>
      </c>
      <c r="G95"/>
      <c r="H95"/>
      <c r="I95"/>
      <c r="J95"/>
      <c r="K95"/>
      <c r="L95"/>
      <c r="M95" s="143">
        <v>3100</v>
      </c>
      <c r="N95"/>
    </row>
    <row r="96" spans="1:14" ht="16.5" thickBot="1">
      <c r="A96" s="144">
        <v>254</v>
      </c>
      <c r="B96" s="145"/>
      <c r="C96" s="117" t="s">
        <v>95</v>
      </c>
      <c r="D96" s="146">
        <v>17</v>
      </c>
      <c r="E96" s="120">
        <v>5500</v>
      </c>
      <c r="F96" s="121">
        <f t="shared" si="6"/>
        <v>4483</v>
      </c>
      <c r="G96"/>
      <c r="H96"/>
      <c r="I96" s="112"/>
      <c r="J96"/>
      <c r="K96"/>
      <c r="L96"/>
      <c r="M96" s="139">
        <v>3565</v>
      </c>
      <c r="N96"/>
    </row>
    <row r="97" spans="1:9" ht="12.75">
      <c r="A97" s="5"/>
      <c r="B97" s="1"/>
      <c r="D97" s="6"/>
      <c r="G97" s="2"/>
      <c r="H97" s="2"/>
      <c r="I97" s="2"/>
    </row>
    <row r="98" spans="2:9" ht="12.75">
      <c r="B98" s="1"/>
      <c r="D98" s="6"/>
      <c r="G98" s="2"/>
      <c r="H98" s="2"/>
      <c r="I98" s="2"/>
    </row>
    <row r="99" spans="2:9" ht="12.75">
      <c r="B99" s="1"/>
      <c r="D99" s="6"/>
      <c r="G99" s="2"/>
      <c r="H99" s="2"/>
      <c r="I99" s="2"/>
    </row>
    <row r="100" spans="2:9" ht="12.75">
      <c r="B100" s="1"/>
      <c r="D100" s="6"/>
      <c r="G100" s="2"/>
      <c r="H100" s="2"/>
      <c r="I100" s="2"/>
    </row>
    <row r="101" spans="2:9" ht="12.75">
      <c r="B101" s="1"/>
      <c r="D101" s="6"/>
      <c r="G101" s="2"/>
      <c r="H101" s="2"/>
      <c r="I101" s="2"/>
    </row>
    <row r="102" spans="2:9" ht="12.75">
      <c r="B102" s="1"/>
      <c r="D102" s="6"/>
      <c r="G102" s="2"/>
      <c r="H102" s="2"/>
      <c r="I102" s="2"/>
    </row>
    <row r="103" spans="2:9" ht="12.75">
      <c r="B103" s="1"/>
      <c r="D103" s="6"/>
      <c r="G103" s="2"/>
      <c r="H103" s="2"/>
      <c r="I103" s="2"/>
    </row>
    <row r="104" spans="2:9" ht="12.75">
      <c r="B104" s="1"/>
      <c r="D104" s="6"/>
      <c r="G104" s="2"/>
      <c r="H104" s="2"/>
      <c r="I104" s="2"/>
    </row>
    <row r="105" spans="2:9" ht="12.75">
      <c r="B105" s="1"/>
      <c r="D105" s="6"/>
      <c r="G105" s="2"/>
      <c r="H105" s="2"/>
      <c r="I105" s="2"/>
    </row>
    <row r="106" spans="2:9" ht="12.75">
      <c r="B106" s="1"/>
      <c r="D106" s="6"/>
      <c r="G106" s="2"/>
      <c r="H106" s="2"/>
      <c r="I106" s="2"/>
    </row>
    <row r="107" spans="2:9" ht="12.75">
      <c r="B107" s="1"/>
      <c r="D107" s="6"/>
      <c r="G107" s="2"/>
      <c r="H107" s="2"/>
      <c r="I107" s="2"/>
    </row>
    <row r="108" spans="2:9" ht="12.75">
      <c r="B108" s="1"/>
      <c r="D108" s="6"/>
      <c r="G108" s="2"/>
      <c r="H108" s="2"/>
      <c r="I108" s="2"/>
    </row>
    <row r="109" spans="2:9" ht="12.75">
      <c r="B109" s="1"/>
      <c r="D109" s="6"/>
      <c r="G109" s="2"/>
      <c r="H109" s="2"/>
      <c r="I109" s="2"/>
    </row>
  </sheetData>
  <mergeCells count="1">
    <mergeCell ref="A14:Q14"/>
  </mergeCells>
  <printOptions horizontalCentered="1" verticalCentered="1"/>
  <pageMargins left="0.15" right="0.17" top="0.28" bottom="0.49" header="0" footer="0"/>
  <pageSetup fitToHeight="1" fitToWidth="1" horizontalDpi="300" verticalDpi="300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Stepan Janda</cp:lastModifiedBy>
  <cp:lastPrinted>2007-07-18T06:40:22Z</cp:lastPrinted>
  <dcterms:created xsi:type="dcterms:W3CDTF">2004-07-05T12:50:50Z</dcterms:created>
  <dcterms:modified xsi:type="dcterms:W3CDTF">2007-07-19T10:14:43Z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